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.작업\"/>
    </mc:Choice>
  </mc:AlternateContent>
  <bookViews>
    <workbookView xWindow="0" yWindow="0" windowWidth="19200" windowHeight="8340"/>
  </bookViews>
  <sheets>
    <sheet name="customer copy" sheetId="1" r:id="rId1"/>
    <sheet name="finaldata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G49" i="2" l="1"/>
  <c r="G48" i="2"/>
  <c r="G47" i="2"/>
  <c r="G46" i="2"/>
  <c r="G45" i="2"/>
  <c r="G44" i="2"/>
  <c r="G43" i="2"/>
  <c r="G42" i="2"/>
  <c r="G41" i="2"/>
  <c r="G37" i="2"/>
  <c r="G36" i="2"/>
  <c r="G35" i="2"/>
  <c r="G34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9" i="2"/>
  <c r="G8" i="2"/>
  <c r="G7" i="2"/>
  <c r="G4" i="2"/>
  <c r="G3" i="2"/>
</calcChain>
</file>

<file path=xl/sharedStrings.xml><?xml version="1.0" encoding="utf-8"?>
<sst xmlns="http://schemas.openxmlformats.org/spreadsheetml/2006/main" count="307" uniqueCount="137">
  <si>
    <t>Classification</t>
  </si>
  <si>
    <t>Item</t>
  </si>
  <si>
    <t>OEM Specs         (New Tool)</t>
  </si>
  <si>
    <t>Remark</t>
  </si>
  <si>
    <t>Illumination Performance</t>
  </si>
  <si>
    <t>Intensity</t>
  </si>
  <si>
    <t>.63/.65</t>
  </si>
  <si>
    <r>
      <t>&gt;</t>
    </r>
    <r>
      <rPr>
        <sz val="10"/>
        <rFont val="Arial"/>
        <family val="2"/>
      </rPr>
      <t xml:space="preserve"> 6500 W/m2</t>
    </r>
  </si>
  <si>
    <t>10 Times</t>
  </si>
  <si>
    <t xml:space="preserve">Uniformity                                               </t>
  </si>
  <si>
    <r>
      <t>&lt;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1.0 %</t>
    </r>
  </si>
  <si>
    <t>Masking Blade                                       Accuracy</t>
  </si>
  <si>
    <t>Theta</t>
  </si>
  <si>
    <r>
      <t>&lt;</t>
    </r>
    <r>
      <rPr>
        <sz val="10"/>
        <rFont val="Arial"/>
        <family val="2"/>
      </rPr>
      <t xml:space="preserve"> 3000 ppm</t>
    </r>
  </si>
  <si>
    <t>Gray Zone</t>
  </si>
  <si>
    <r>
      <t xml:space="preserve">Range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90 um</t>
    </r>
  </si>
  <si>
    <t>Total</t>
  </si>
  <si>
    <t>&lt;290 um</t>
  </si>
  <si>
    <t>Light Integrator - Dose Accuracy</t>
  </si>
  <si>
    <r>
      <rPr>
        <u/>
        <sz val="10"/>
        <rFont val="Arial"/>
        <family val="2"/>
      </rPr>
      <t>&lt;</t>
    </r>
    <r>
      <rPr>
        <sz val="10"/>
        <rFont val="Arial"/>
        <family val="2"/>
      </rPr>
      <t xml:space="preserve"> 1.2%</t>
    </r>
  </si>
  <si>
    <t>Open Frame</t>
  </si>
  <si>
    <t>No Particles in Light Path</t>
  </si>
  <si>
    <t>No Spot at Eo + 4%</t>
  </si>
  <si>
    <t>Auto Focus leveling                         Performance</t>
  </si>
  <si>
    <t xml:space="preserve"> </t>
  </si>
  <si>
    <t>3 sigma (max 5 channels)</t>
  </si>
  <si>
    <r>
      <t xml:space="preserve">3 sigma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0.1 um</t>
    </r>
  </si>
  <si>
    <t xml:space="preserve"> Leveling</t>
  </si>
  <si>
    <t>3 sigma Focus</t>
  </si>
  <si>
    <r>
      <t xml:space="preserve">3 sigma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0.08 um</t>
    </r>
  </si>
  <si>
    <t>3 sigma X</t>
  </si>
  <si>
    <t>3 sigma &lt; 6 ppm</t>
  </si>
  <si>
    <t>Repeatability (Static)</t>
  </si>
  <si>
    <t>3 sigma Y</t>
  </si>
  <si>
    <t>Leveling Repeatability (Dynamic)</t>
  </si>
  <si>
    <t>3 Wafers</t>
  </si>
  <si>
    <r>
      <t xml:space="preserve">3 sigma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7 ppm</t>
    </r>
  </si>
  <si>
    <t>Uneven focus (D/D ON)</t>
  </si>
  <si>
    <t>X</t>
  </si>
  <si>
    <t>≤ 4ppm</t>
  </si>
  <si>
    <t>Y</t>
  </si>
  <si>
    <t>Incline V</t>
  </si>
  <si>
    <t>Uneven focus Tilt OFF (TSOC)</t>
  </si>
  <si>
    <r>
      <t>&lt;</t>
    </r>
    <r>
      <rPr>
        <sz val="10"/>
        <rFont val="Arial"/>
        <family val="2"/>
      </rPr>
      <t xml:space="preserve"> 6 ppm</t>
    </r>
  </si>
  <si>
    <t>XY Stage</t>
  </si>
  <si>
    <t>Orthogonality</t>
  </si>
  <si>
    <t>Ortho</t>
  </si>
  <si>
    <r>
      <t>&lt;</t>
    </r>
    <r>
      <rPr>
        <sz val="10"/>
        <rFont val="Arial"/>
        <family val="2"/>
      </rPr>
      <t xml:space="preserve"> ±0.5 ppm</t>
    </r>
  </si>
  <si>
    <t xml:space="preserve"> Reference Wafer</t>
  </si>
  <si>
    <t>Scaling</t>
  </si>
  <si>
    <t>Stepping Accuracy - NSTEP</t>
  </si>
  <si>
    <t xml:space="preserve">3 sigma XX </t>
  </si>
  <si>
    <r>
      <t>&lt;</t>
    </r>
    <r>
      <rPr>
        <sz val="10"/>
        <rFont val="Arial"/>
        <family val="2"/>
      </rPr>
      <t xml:space="preserve"> 40 nm</t>
    </r>
  </si>
  <si>
    <t>3 sigma YY</t>
  </si>
  <si>
    <t>Reticle (Field) Rotation</t>
  </si>
  <si>
    <t>Average Y vernier</t>
  </si>
  <si>
    <t>&lt; .6 ppm</t>
  </si>
  <si>
    <t>Reticle Rotation Repeatability</t>
  </si>
  <si>
    <t>Y vernier</t>
  </si>
  <si>
    <t>&lt; .015 um</t>
  </si>
  <si>
    <t>Pre-Alignment</t>
  </si>
  <si>
    <t>Mechanical PA Accuracy</t>
  </si>
  <si>
    <t>3 sigma Xl</t>
  </si>
  <si>
    <r>
      <t xml:space="preserve">3 sigma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 xml:space="preserve"> 30 um</t>
    </r>
  </si>
  <si>
    <t>25x</t>
  </si>
  <si>
    <t>3 sigma Xr</t>
  </si>
  <si>
    <t>3 sigma Yl</t>
  </si>
  <si>
    <t>3 sigma Yr</t>
  </si>
  <si>
    <t>Lens Performance</t>
  </si>
  <si>
    <t>Absolute Distortion                    NA 63 Sigma 65</t>
  </si>
  <si>
    <t>DX</t>
  </si>
  <si>
    <r>
      <t xml:space="preserve">DX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0.050 um</t>
    </r>
  </si>
  <si>
    <t>Excludes Mag</t>
  </si>
  <si>
    <t>DY</t>
  </si>
  <si>
    <r>
      <t xml:space="preserve">DY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0.050 um</t>
    </r>
  </si>
  <si>
    <t>Focus Range</t>
  </si>
  <si>
    <t>&lt; .25 um</t>
  </si>
  <si>
    <t>Mag Range</t>
  </si>
  <si>
    <t>&lt; 2 ppm</t>
  </si>
  <si>
    <t>Resolution</t>
  </si>
  <si>
    <t>L/S</t>
  </si>
  <si>
    <t>≤ 0.35 um</t>
  </si>
  <si>
    <t>Depth of Focus</t>
  </si>
  <si>
    <t>0.35um L/S and 0.5um ISO</t>
  </si>
  <si>
    <r>
      <rPr>
        <sz val="10"/>
        <rFont val="Calibri"/>
        <family val="2"/>
      </rPr>
      <t xml:space="preserve">≥ </t>
    </r>
    <r>
      <rPr>
        <sz val="10"/>
        <rFont val="Arial"/>
        <family val="2"/>
      </rPr>
      <t>0.8um</t>
    </r>
  </si>
  <si>
    <t>Image Field Deviation</t>
  </si>
  <si>
    <t>≤ 0.5</t>
  </si>
  <si>
    <t>ALFC</t>
  </si>
  <si>
    <t>Measurement Repeatability</t>
  </si>
  <si>
    <t>Left Side</t>
  </si>
  <si>
    <r>
      <t xml:space="preserve">3 Sigma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 xml:space="preserve"> 0.1 um</t>
    </r>
  </si>
  <si>
    <t>Measured 25x</t>
  </si>
  <si>
    <t>Auto Alignment Accuracy</t>
  </si>
  <si>
    <t>Broad Band Accuracy Mode 3</t>
  </si>
  <si>
    <r>
      <t xml:space="preserve">|m|+3 Sigma </t>
    </r>
    <r>
      <rPr>
        <u val="double"/>
        <sz val="10"/>
        <rFont val="Arial"/>
        <family val="2"/>
      </rPr>
      <t>&lt;</t>
    </r>
    <r>
      <rPr>
        <sz val="10"/>
        <rFont val="Arial"/>
        <family val="2"/>
      </rPr>
      <t xml:space="preserve"> 60 um</t>
    </r>
  </si>
  <si>
    <t>Measured 3x</t>
  </si>
  <si>
    <t>Baseline  Stability</t>
  </si>
  <si>
    <t>BLC stability B-BN</t>
  </si>
  <si>
    <t>Blc X</t>
  </si>
  <si>
    <t>3 sigma ≤ 30 nm</t>
  </si>
  <si>
    <t>Measured 50x</t>
  </si>
  <si>
    <t>Blc Y</t>
  </si>
  <si>
    <t>ThroughPut</t>
  </si>
  <si>
    <t xml:space="preserve"> Throughput Spec</t>
  </si>
  <si>
    <t>47 shots, 800J/m2 (1st Sequence)</t>
  </si>
  <si>
    <t>&gt; 80 wafers / hour</t>
  </si>
  <si>
    <t xml:space="preserve">6" Wafers </t>
  </si>
  <si>
    <t>47 shots, 3500J/m2 (1st Sequence)</t>
  </si>
  <si>
    <t>&gt; 52.3 wafers / hour</t>
  </si>
  <si>
    <t>69 shots,  Tilt On</t>
  </si>
  <si>
    <t>&gt; 49 wafers / hour</t>
  </si>
  <si>
    <r>
      <t>47 shots, 3500J/m2</t>
    </r>
    <r>
      <rPr>
        <sz val="8"/>
        <rFont val="Arial"/>
        <family val="2"/>
      </rPr>
      <t xml:space="preserve"> (AGA Sub0Main6)</t>
    </r>
  </si>
  <si>
    <t>&gt; 43.8 wafers / hour</t>
  </si>
  <si>
    <t>Reliability</t>
  </si>
  <si>
    <t>Reticle Changer Reliability</t>
  </si>
  <si>
    <t>25 Reticle load / unload</t>
  </si>
  <si>
    <t>no error</t>
  </si>
  <si>
    <t>All Library Slots (e6)</t>
  </si>
  <si>
    <t>Wafer Feeder Reliability</t>
  </si>
  <si>
    <t xml:space="preserve">250 wafers each C1 / C2 </t>
  </si>
  <si>
    <t>Specs  (Refurbished Tool)</t>
  </si>
  <si>
    <t>Actual</t>
  </si>
  <si>
    <t>same</t>
  </si>
  <si>
    <r>
      <t>&lt;</t>
    </r>
    <r>
      <rPr>
        <sz val="10"/>
        <color indexed="10"/>
        <rFont val="Arial"/>
        <family val="2"/>
      </rPr>
      <t xml:space="preserve"> </t>
    </r>
    <r>
      <rPr>
        <u/>
        <sz val="10"/>
        <color indexed="10"/>
        <rFont val="Arial"/>
        <family val="2"/>
      </rPr>
      <t>+</t>
    </r>
    <r>
      <rPr>
        <sz val="10"/>
        <color indexed="10"/>
        <rFont val="Arial"/>
        <family val="2"/>
      </rPr>
      <t>1.8 %</t>
    </r>
  </si>
  <si>
    <t>.54/.60</t>
  </si>
  <si>
    <r>
      <t>&gt;</t>
    </r>
    <r>
      <rPr>
        <sz val="10"/>
        <rFont val="Arial"/>
        <family val="2"/>
      </rPr>
      <t xml:space="preserve"> 4400 W/m2</t>
    </r>
  </si>
  <si>
    <r>
      <t>&lt;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+2</t>
    </r>
    <r>
      <rPr>
        <sz val="10"/>
        <rFont val="Arial"/>
        <family val="2"/>
      </rPr>
      <t>.0 %</t>
    </r>
  </si>
  <si>
    <t>No Spot</t>
  </si>
  <si>
    <t>Leveling Repeatability (Static)</t>
  </si>
  <si>
    <t>OK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</si>
  <si>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0.8um</t>
    </r>
  </si>
  <si>
    <t>57 shots, 800J/m2 (1st Sequence)</t>
  </si>
  <si>
    <t>57 shots, 3500J/m2 (1st Sequence)</t>
  </si>
  <si>
    <t>69 shots, Tilt On</t>
  </si>
  <si>
    <r>
      <t>57 shots, 3500J/m2</t>
    </r>
    <r>
      <rPr>
        <sz val="8"/>
        <rFont val="Arial"/>
        <family val="2"/>
      </rPr>
      <t xml:space="preserve"> (AGA Sub0Main6)</t>
    </r>
  </si>
  <si>
    <t>200 Good, No Error</t>
  </si>
  <si>
    <t>500 No Robot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</si>
</sst>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"/>
    <numFmt numFmtId="177" formatCode="0.0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1"/>
      <color theme="1"/>
      <name val="맑은 고딕"/>
      <family val="2"/>
      <scheme val="minor"/>
    </font>
    <font>
      <u val="double"/>
      <sz val="10"/>
      <color rgb="FFFF000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11" fillId="0" borderId="0"/>
  </cellStyleXfs>
  <cellXfs count="125">
    <xf numFmtId="0" fontId="0" fillId="0" borderId="0" xfId="0">
      <alignment vertical="center"/>
    </xf>
    <xf numFmtId="0" fontId="1" fillId="0" borderId="1" xfId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3" borderId="3" xfId="1" applyFill="1" applyBorder="1" applyAlignment="1">
      <alignment horizontal="left" vertical="center" wrapText="1"/>
    </xf>
    <xf numFmtId="0" fontId="1" fillId="3" borderId="3" xfId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1" fillId="3" borderId="5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1" fillId="4" borderId="5" xfId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1" fillId="2" borderId="5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10" fontId="1" fillId="2" borderId="5" xfId="1" applyNumberFormat="1" applyFill="1" applyBorder="1" applyAlignment="1">
      <alignment horizontal="left"/>
    </xf>
    <xf numFmtId="10" fontId="1" fillId="2" borderId="4" xfId="1" applyNumberFormat="1" applyFill="1" applyBorder="1" applyAlignment="1">
      <alignment horizontal="left"/>
    </xf>
    <xf numFmtId="176" fontId="1" fillId="2" borderId="5" xfId="1" applyNumberFormat="1" applyFill="1" applyBorder="1" applyAlignment="1">
      <alignment horizontal="left" vertical="center"/>
    </xf>
    <xf numFmtId="176" fontId="1" fillId="2" borderId="3" xfId="1" applyNumberFormat="1" applyFill="1" applyBorder="1" applyAlignment="1">
      <alignment horizontal="left" vertical="center"/>
    </xf>
    <xf numFmtId="0" fontId="1" fillId="3" borderId="6" xfId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1" fillId="2" borderId="5" xfId="1" applyFill="1" applyBorder="1" applyAlignment="1">
      <alignment horizontal="left" vertical="center" wrapText="1"/>
    </xf>
    <xf numFmtId="0" fontId="1" fillId="0" borderId="5" xfId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 vertical="center" wrapText="1"/>
    </xf>
    <xf numFmtId="49" fontId="1" fillId="3" borderId="5" xfId="1" applyNumberFormat="1" applyFill="1" applyBorder="1" applyAlignment="1">
      <alignment horizontal="center" vertical="center" wrapText="1"/>
    </xf>
    <xf numFmtId="177" fontId="1" fillId="2" borderId="5" xfId="1" applyNumberFormat="1" applyFill="1" applyBorder="1" applyAlignment="1" applyProtection="1">
      <alignment horizontal="left" vertical="center"/>
      <protection locked="0"/>
    </xf>
    <xf numFmtId="2" fontId="1" fillId="2" borderId="5" xfId="1" applyNumberFormat="1" applyFill="1" applyBorder="1" applyAlignment="1" applyProtection="1">
      <alignment horizontal="left" vertical="center"/>
      <protection locked="0"/>
    </xf>
    <xf numFmtId="0" fontId="1" fillId="0" borderId="5" xfId="1" applyBorder="1" applyAlignment="1">
      <alignment horizontal="center" vertical="center"/>
    </xf>
    <xf numFmtId="0" fontId="1" fillId="2" borderId="6" xfId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left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" fillId="5" borderId="5" xfId="1" applyFill="1" applyBorder="1" applyAlignment="1">
      <alignment horizontal="left" vertical="center"/>
    </xf>
    <xf numFmtId="0" fontId="1" fillId="5" borderId="6" xfId="1" applyFill="1" applyBorder="1" applyAlignment="1">
      <alignment vertical="center"/>
    </xf>
    <xf numFmtId="0" fontId="1" fillId="5" borderId="4" xfId="1" applyFill="1" applyBorder="1" applyAlignment="1">
      <alignment vertical="center"/>
    </xf>
    <xf numFmtId="0" fontId="1" fillId="3" borderId="5" xfId="2" applyFont="1" applyFill="1" applyBorder="1" applyAlignment="1">
      <alignment horizontal="center" vertical="center"/>
    </xf>
    <xf numFmtId="0" fontId="1" fillId="2" borderId="6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6" xfId="1" applyFill="1" applyBorder="1" applyAlignment="1">
      <alignment horizontal="left" vertical="center"/>
    </xf>
    <xf numFmtId="0" fontId="1" fillId="2" borderId="3" xfId="1" applyFill="1" applyBorder="1" applyAlignment="1">
      <alignment horizontal="left" vertical="center"/>
    </xf>
    <xf numFmtId="0" fontId="11" fillId="0" borderId="0" xfId="3"/>
    <xf numFmtId="0" fontId="11" fillId="0" borderId="0" xfId="3" applyAlignment="1">
      <alignment horizontal="left"/>
    </xf>
    <xf numFmtId="0" fontId="11" fillId="0" borderId="0" xfId="3" applyAlignment="1">
      <alignment horizontal="center"/>
    </xf>
    <xf numFmtId="0" fontId="11" fillId="0" borderId="5" xfId="3" applyBorder="1" applyAlignment="1">
      <alignment horizontal="center"/>
    </xf>
    <xf numFmtId="0" fontId="3" fillId="6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1" fillId="6" borderId="3" xfId="1" applyFill="1" applyBorder="1" applyAlignment="1">
      <alignment horizontal="center" vertical="center"/>
    </xf>
    <xf numFmtId="0" fontId="1" fillId="7" borderId="3" xfId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/>
    </xf>
    <xf numFmtId="0" fontId="1" fillId="8" borderId="5" xfId="1" applyFill="1" applyBorder="1" applyAlignment="1">
      <alignment horizontal="left" vertical="center"/>
    </xf>
    <xf numFmtId="0" fontId="4" fillId="8" borderId="3" xfId="1" applyFont="1" applyFill="1" applyBorder="1" applyAlignment="1">
      <alignment horizontal="left" vertical="center"/>
    </xf>
    <xf numFmtId="0" fontId="12" fillId="8" borderId="5" xfId="1" applyFont="1" applyFill="1" applyBorder="1" applyAlignment="1">
      <alignment horizontal="center" vertical="center"/>
    </xf>
    <xf numFmtId="0" fontId="1" fillId="8" borderId="5" xfId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left" vertical="center"/>
    </xf>
    <xf numFmtId="0" fontId="1" fillId="6" borderId="5" xfId="1" applyFill="1" applyBorder="1" applyAlignment="1">
      <alignment horizontal="center" vertical="center"/>
    </xf>
    <xf numFmtId="1" fontId="1" fillId="7" borderId="5" xfId="1" applyNumberFormat="1" applyFill="1" applyBorder="1" applyAlignment="1">
      <alignment horizontal="center" vertical="center"/>
    </xf>
    <xf numFmtId="2" fontId="1" fillId="7" borderId="5" xfId="1" applyNumberFormat="1" applyFill="1" applyBorder="1" applyAlignment="1">
      <alignment horizontal="center"/>
    </xf>
    <xf numFmtId="176" fontId="1" fillId="7" borderId="5" xfId="1" applyNumberFormat="1" applyFill="1" applyBorder="1" applyAlignment="1">
      <alignment horizontal="center" vertical="center"/>
    </xf>
    <xf numFmtId="2" fontId="1" fillId="7" borderId="5" xfId="1" applyNumberFormat="1" applyFill="1" applyBorder="1" applyAlignment="1">
      <alignment horizontal="center" vertical="center"/>
    </xf>
    <xf numFmtId="2" fontId="1" fillId="7" borderId="5" xfId="1" applyNumberFormat="1" applyFill="1" applyBorder="1" applyAlignment="1">
      <alignment horizontal="center" vertical="center" wrapText="1"/>
    </xf>
    <xf numFmtId="2" fontId="1" fillId="7" borderId="3" xfId="1" applyNumberFormat="1" applyFill="1" applyBorder="1" applyAlignment="1">
      <alignment horizontal="center" vertical="center" wrapText="1"/>
    </xf>
    <xf numFmtId="176" fontId="1" fillId="7" borderId="5" xfId="1" applyNumberFormat="1" applyFill="1" applyBorder="1" applyAlignment="1">
      <alignment horizontal="center" vertical="center" wrapText="1"/>
    </xf>
    <xf numFmtId="176" fontId="1" fillId="7" borderId="5" xfId="2" applyNumberFormat="1" applyFont="1" applyFill="1" applyBorder="1" applyAlignment="1">
      <alignment horizontal="center" vertical="center" wrapText="1"/>
    </xf>
    <xf numFmtId="177" fontId="1" fillId="7" borderId="5" xfId="1" applyNumberFormat="1" applyFill="1" applyBorder="1" applyAlignment="1" applyProtection="1">
      <alignment horizontal="center" vertical="center"/>
      <protection locked="0"/>
    </xf>
    <xf numFmtId="2" fontId="1" fillId="7" borderId="5" xfId="1" applyNumberFormat="1" applyFill="1" applyBorder="1" applyAlignment="1" applyProtection="1">
      <alignment horizontal="center" vertical="center"/>
      <protection locked="0"/>
    </xf>
    <xf numFmtId="177" fontId="1" fillId="7" borderId="5" xfId="1" applyNumberFormat="1" applyFill="1" applyBorder="1" applyAlignment="1">
      <alignment horizontal="center" vertical="center" wrapText="1"/>
    </xf>
    <xf numFmtId="0" fontId="1" fillId="5" borderId="5" xfId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left" vertical="center"/>
    </xf>
    <xf numFmtId="0" fontId="1" fillId="3" borderId="4" xfId="2" applyFont="1" applyFill="1" applyBorder="1" applyAlignment="1">
      <alignment horizontal="left" vertical="center"/>
    </xf>
    <xf numFmtId="0" fontId="1" fillId="3" borderId="3" xfId="2" applyFont="1" applyFill="1" applyBorder="1" applyAlignment="1">
      <alignment horizontal="left" vertical="center"/>
    </xf>
    <xf numFmtId="0" fontId="1" fillId="3" borderId="6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3" xfId="1" applyFill="1" applyBorder="1" applyAlignment="1">
      <alignment horizontal="left" vertical="center" wrapText="1"/>
    </xf>
    <xf numFmtId="0" fontId="1" fillId="4" borderId="6" xfId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/>
    </xf>
    <xf numFmtId="0" fontId="1" fillId="3" borderId="5" xfId="2" applyFont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/>
    </xf>
    <xf numFmtId="176" fontId="1" fillId="3" borderId="6" xfId="1" applyNumberFormat="1" applyFill="1" applyBorder="1" applyAlignment="1">
      <alignment horizontal="center" vertical="center" wrapText="1"/>
    </xf>
    <xf numFmtId="176" fontId="1" fillId="3" borderId="3" xfId="1" applyNumberForma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left" vertical="center" wrapText="1"/>
    </xf>
    <xf numFmtId="0" fontId="1" fillId="3" borderId="5" xfId="2" applyFont="1" applyFill="1" applyBorder="1" applyAlignment="1">
      <alignment horizontal="left" vertical="center"/>
    </xf>
    <xf numFmtId="0" fontId="1" fillId="2" borderId="5" xfId="1" applyFill="1" applyBorder="1" applyAlignment="1">
      <alignment horizontal="left" vertical="center" wrapText="1"/>
    </xf>
    <xf numFmtId="0" fontId="1" fillId="4" borderId="5" xfId="1" applyFill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49" fontId="1" fillId="3" borderId="5" xfId="1" applyNumberFormat="1" applyFill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" fillId="0" borderId="5" xfId="2" applyFont="1" applyBorder="1" applyAlignment="1">
      <alignment horizontal="center" vertical="center"/>
    </xf>
    <xf numFmtId="0" fontId="1" fillId="3" borderId="5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3" borderId="2" xfId="1" applyFill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6" borderId="6" xfId="1" applyFill="1" applyBorder="1" applyAlignment="1">
      <alignment horizontal="center" vertical="center"/>
    </xf>
    <xf numFmtId="0" fontId="1" fillId="6" borderId="3" xfId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176" fontId="1" fillId="7" borderId="6" xfId="1" applyNumberFormat="1" applyFill="1" applyBorder="1" applyAlignment="1">
      <alignment horizontal="center" vertical="center" wrapText="1"/>
    </xf>
    <xf numFmtId="176" fontId="1" fillId="7" borderId="3" xfId="1" applyNumberFormat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 wrapText="1"/>
    </xf>
    <xf numFmtId="0" fontId="1" fillId="6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1" fillId="3" borderId="3" xfId="1" applyFill="1" applyBorder="1" applyAlignment="1">
      <alignment horizontal="left" vertical="center"/>
    </xf>
  </cellXfs>
  <cellStyles count="4">
    <cellStyle name="Normal 10" xfId="3"/>
    <cellStyle name="Normal 7 3" xfId="2"/>
    <cellStyle name="Normal_ST19 pre shipment test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FPA%203000i4_InstallData0202%20-%20custo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Copy, "/>
      <sheetName val="FinalData,"/>
      <sheetName val="COVER"/>
      <sheetName val="IUC Det"/>
      <sheetName val="IUC 6365"/>
      <sheetName val="LI Acc"/>
      <sheetName val="Pin Chuck Offsets"/>
      <sheetName val="FocusStab"/>
      <sheetName val="FocusRepeat"/>
      <sheetName val="Global Tilt Stab"/>
      <sheetName val="Global Tilt Repeat"/>
      <sheetName val="Tilt"/>
      <sheetName val="MB"/>
      <sheetName val="RetRot"/>
      <sheetName val="XYSA"/>
      <sheetName val="Gaus"/>
      <sheetName val="Bow"/>
      <sheetName val="MPA"/>
      <sheetName val="ALFC"/>
      <sheetName val="NStep"/>
      <sheetName val="Distortion"/>
      <sheetName val="BLC"/>
      <sheetName val="AGA M3"/>
      <sheetName val="Thruput"/>
    </sheetNames>
    <sheetDataSet>
      <sheetData sheetId="0"/>
      <sheetData sheetId="1"/>
      <sheetData sheetId="2"/>
      <sheetData sheetId="3"/>
      <sheetData sheetId="4">
        <row r="42">
          <cell r="Q42">
            <v>1.7270000000000001</v>
          </cell>
        </row>
        <row r="43">
          <cell r="Q43">
            <v>8081</v>
          </cell>
        </row>
      </sheetData>
      <sheetData sheetId="5">
        <row r="43">
          <cell r="J43">
            <v>0.5021269442954347</v>
          </cell>
        </row>
      </sheetData>
      <sheetData sheetId="6"/>
      <sheetData sheetId="7">
        <row r="41">
          <cell r="G41">
            <v>3.318132004607377E-2</v>
          </cell>
          <cell r="H41">
            <v>2.2630952255705012</v>
          </cell>
          <cell r="I41">
            <v>1.9974984355438186</v>
          </cell>
          <cell r="J41">
            <v>2.8827070610799171E-2</v>
          </cell>
          <cell r="K41">
            <v>3.9686269665968672E-2</v>
          </cell>
          <cell r="L41">
            <v>3.2310988842806587E-2</v>
          </cell>
          <cell r="M41">
            <v>4.2142615011410957E-2</v>
          </cell>
          <cell r="N41">
            <v>2.4310491562286419E-2</v>
          </cell>
        </row>
      </sheetData>
      <sheetData sheetId="8">
        <row r="66">
          <cell r="G66">
            <v>2.7841282383724908E-2</v>
          </cell>
          <cell r="I66">
            <v>1.7933207927644104</v>
          </cell>
          <cell r="K66">
            <v>1.9775393398776793</v>
          </cell>
        </row>
      </sheetData>
      <sheetData sheetId="9"/>
      <sheetData sheetId="10"/>
      <sheetData sheetId="11">
        <row r="34">
          <cell r="O34">
            <v>1.5151515151515156</v>
          </cell>
        </row>
        <row r="36">
          <cell r="O36">
            <v>0.50505050505050586</v>
          </cell>
        </row>
        <row r="38">
          <cell r="F38">
            <v>3.6677649870186615</v>
          </cell>
          <cell r="O38">
            <v>1.59710992937797</v>
          </cell>
        </row>
      </sheetData>
      <sheetData sheetId="12">
        <row r="52">
          <cell r="H52">
            <v>125</v>
          </cell>
        </row>
        <row r="53">
          <cell r="H53">
            <v>5</v>
          </cell>
        </row>
        <row r="54">
          <cell r="H54">
            <v>10</v>
          </cell>
        </row>
      </sheetData>
      <sheetData sheetId="13">
        <row r="37">
          <cell r="K37">
            <v>1.9550000000000006E-3</v>
          </cell>
        </row>
        <row r="38">
          <cell r="K38">
            <v>4.6250000000000006E-3</v>
          </cell>
        </row>
      </sheetData>
      <sheetData sheetId="14">
        <row r="55">
          <cell r="L55">
            <v>0.27</v>
          </cell>
        </row>
        <row r="56">
          <cell r="L56">
            <v>-0.17</v>
          </cell>
        </row>
        <row r="57">
          <cell r="L57">
            <v>-0.3</v>
          </cell>
        </row>
      </sheetData>
      <sheetData sheetId="15"/>
      <sheetData sheetId="16"/>
      <sheetData sheetId="17">
        <row r="44">
          <cell r="J44">
            <v>3.8309530145904944E-3</v>
          </cell>
          <cell r="K44">
            <v>8.102794332821241E-3</v>
          </cell>
        </row>
      </sheetData>
      <sheetData sheetId="18">
        <row r="49">
          <cell r="I49">
            <v>4.506661735697489E-2</v>
          </cell>
        </row>
      </sheetData>
      <sheetData sheetId="19">
        <row r="33">
          <cell r="J33">
            <v>15.559522526695343</v>
          </cell>
        </row>
        <row r="34">
          <cell r="J34">
            <v>14.618391280724458</v>
          </cell>
        </row>
      </sheetData>
      <sheetData sheetId="20">
        <row r="42">
          <cell r="J42">
            <v>3.7000000000000005E-2</v>
          </cell>
        </row>
        <row r="45">
          <cell r="G45">
            <v>2.1999999999999999E-2</v>
          </cell>
        </row>
        <row r="46">
          <cell r="G46">
            <v>4.1000000000000002E-2</v>
          </cell>
          <cell r="K46">
            <v>-2.5999999999999999E-2</v>
          </cell>
        </row>
        <row r="48">
          <cell r="M48">
            <v>2.9000000000000001E-2</v>
          </cell>
        </row>
        <row r="49">
          <cell r="M49">
            <v>4.1000000000000002E-2</v>
          </cell>
        </row>
      </sheetData>
      <sheetData sheetId="21">
        <row r="75">
          <cell r="G75">
            <v>1.0974943633345089E-2</v>
          </cell>
          <cell r="J75">
            <v>1.4498261683275501E-2</v>
          </cell>
        </row>
      </sheetData>
      <sheetData sheetId="22">
        <row r="61">
          <cell r="L61">
            <v>47.603256016344567</v>
          </cell>
          <cell r="M61">
            <v>45.348703206603744</v>
          </cell>
        </row>
      </sheetData>
      <sheetData sheetId="23">
        <row r="26">
          <cell r="H26">
            <v>53.4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10" workbookViewId="0">
      <selection activeCell="B33" sqref="B33:B39"/>
    </sheetView>
  </sheetViews>
  <sheetFormatPr defaultColWidth="7.1640625" defaultRowHeight="17" x14ac:dyDescent="0.45"/>
  <cols>
    <col min="1" max="1" width="3.33203125" style="46" customWidth="1"/>
    <col min="2" max="2" width="15" style="47" customWidth="1"/>
    <col min="3" max="3" width="24.9140625" style="47" customWidth="1"/>
    <col min="4" max="4" width="25.9140625" style="46" customWidth="1"/>
    <col min="5" max="6" width="15.83203125" style="47" customWidth="1"/>
    <col min="7" max="7" width="15" style="48" customWidth="1"/>
    <col min="8" max="16384" width="7.1640625" style="46"/>
  </cols>
  <sheetData>
    <row r="1" spans="1:7" ht="40.5" customHeight="1" thickBot="1" x14ac:dyDescent="0.5">
      <c r="A1" s="106" t="s">
        <v>0</v>
      </c>
      <c r="B1" s="106"/>
      <c r="C1" s="1" t="s">
        <v>1</v>
      </c>
      <c r="D1" s="1"/>
      <c r="E1" s="2" t="s">
        <v>2</v>
      </c>
      <c r="F1" s="2"/>
      <c r="G1" s="3" t="s">
        <v>3</v>
      </c>
    </row>
    <row r="2" spans="1:7" ht="15" customHeight="1" thickTop="1" x14ac:dyDescent="0.45">
      <c r="A2" s="107">
        <v>1</v>
      </c>
      <c r="B2" s="108" t="s">
        <v>4</v>
      </c>
      <c r="C2" s="4" t="s">
        <v>5</v>
      </c>
      <c r="D2" s="5" t="s">
        <v>6</v>
      </c>
      <c r="E2" s="6" t="s">
        <v>7</v>
      </c>
      <c r="F2" s="7"/>
      <c r="G2" s="109" t="s">
        <v>8</v>
      </c>
    </row>
    <row r="3" spans="1:7" ht="15" customHeight="1" x14ac:dyDescent="0.45">
      <c r="A3" s="98"/>
      <c r="B3" s="82"/>
      <c r="C3" s="8" t="s">
        <v>9</v>
      </c>
      <c r="D3" s="9" t="s">
        <v>6</v>
      </c>
      <c r="E3" s="10" t="s">
        <v>10</v>
      </c>
      <c r="F3" s="11"/>
      <c r="G3" s="110"/>
    </row>
    <row r="4" spans="1:7" ht="15" customHeight="1" x14ac:dyDescent="0.45">
      <c r="A4" s="98"/>
      <c r="B4" s="82"/>
      <c r="C4" s="8"/>
      <c r="D4" s="12"/>
      <c r="E4" s="13"/>
      <c r="F4" s="13"/>
      <c r="G4" s="14"/>
    </row>
    <row r="5" spans="1:7" ht="15" customHeight="1" x14ac:dyDescent="0.45">
      <c r="A5" s="98"/>
      <c r="B5" s="82"/>
      <c r="C5" s="8"/>
      <c r="D5" s="12"/>
      <c r="E5" s="15"/>
      <c r="F5" s="15"/>
      <c r="G5" s="14"/>
    </row>
    <row r="6" spans="1:7" ht="15" customHeight="1" x14ac:dyDescent="0.45">
      <c r="A6" s="98"/>
      <c r="B6" s="82"/>
      <c r="C6" s="81" t="s">
        <v>11</v>
      </c>
      <c r="D6" s="9" t="s">
        <v>12</v>
      </c>
      <c r="E6" s="10" t="s">
        <v>13</v>
      </c>
      <c r="F6" s="16"/>
      <c r="G6" s="111"/>
    </row>
    <row r="7" spans="1:7" ht="15" customHeight="1" x14ac:dyDescent="0.45">
      <c r="A7" s="98"/>
      <c r="B7" s="82"/>
      <c r="C7" s="82"/>
      <c r="D7" s="9" t="s">
        <v>14</v>
      </c>
      <c r="E7" s="17" t="s">
        <v>15</v>
      </c>
      <c r="F7" s="18"/>
      <c r="G7" s="112"/>
    </row>
    <row r="8" spans="1:7" ht="15" customHeight="1" x14ac:dyDescent="0.45">
      <c r="A8" s="98"/>
      <c r="B8" s="82"/>
      <c r="C8" s="83"/>
      <c r="D8" s="9" t="s">
        <v>16</v>
      </c>
      <c r="E8" s="17" t="s">
        <v>17</v>
      </c>
      <c r="F8" s="18"/>
      <c r="G8" s="112"/>
    </row>
    <row r="9" spans="1:7" ht="15" customHeight="1" x14ac:dyDescent="0.45">
      <c r="A9" s="98"/>
      <c r="B9" s="82"/>
      <c r="C9" s="9" t="s">
        <v>18</v>
      </c>
      <c r="D9" s="9"/>
      <c r="E9" s="19" t="s">
        <v>19</v>
      </c>
      <c r="F9" s="20"/>
      <c r="G9" s="112"/>
    </row>
    <row r="10" spans="1:7" ht="15" customHeight="1" x14ac:dyDescent="0.45">
      <c r="A10" s="99"/>
      <c r="B10" s="83"/>
      <c r="C10" s="9" t="s">
        <v>20</v>
      </c>
      <c r="D10" s="9" t="s">
        <v>21</v>
      </c>
      <c r="E10" s="21" t="s">
        <v>22</v>
      </c>
      <c r="F10" s="22"/>
      <c r="G10" s="113"/>
    </row>
    <row r="11" spans="1:7" ht="15" customHeight="1" x14ac:dyDescent="0.45">
      <c r="A11" s="96">
        <v>2</v>
      </c>
      <c r="B11" s="92" t="s">
        <v>23</v>
      </c>
      <c r="C11" s="23" t="s">
        <v>24</v>
      </c>
      <c r="D11" s="9" t="s">
        <v>25</v>
      </c>
      <c r="E11" s="17" t="s">
        <v>26</v>
      </c>
      <c r="F11" s="17"/>
      <c r="G11" s="76" t="s">
        <v>24</v>
      </c>
    </row>
    <row r="12" spans="1:7" ht="15" customHeight="1" x14ac:dyDescent="0.45">
      <c r="A12" s="96"/>
      <c r="B12" s="92"/>
      <c r="C12" s="24" t="s">
        <v>27</v>
      </c>
      <c r="D12" s="9" t="s">
        <v>28</v>
      </c>
      <c r="E12" s="17" t="s">
        <v>29</v>
      </c>
      <c r="F12" s="17"/>
      <c r="G12" s="76"/>
    </row>
    <row r="13" spans="1:7" ht="15" customHeight="1" x14ac:dyDescent="0.45">
      <c r="A13" s="96"/>
      <c r="B13" s="92"/>
      <c r="C13" s="24"/>
      <c r="D13" s="9" t="s">
        <v>30</v>
      </c>
      <c r="E13" s="94" t="s">
        <v>31</v>
      </c>
      <c r="F13" s="25"/>
      <c r="G13" s="76"/>
    </row>
    <row r="14" spans="1:7" ht="15" customHeight="1" x14ac:dyDescent="0.45">
      <c r="A14" s="96"/>
      <c r="B14" s="92"/>
      <c r="C14" s="5" t="s">
        <v>32</v>
      </c>
      <c r="D14" s="9" t="s">
        <v>33</v>
      </c>
      <c r="E14" s="94"/>
      <c r="F14" s="25"/>
      <c r="G14" s="76"/>
    </row>
    <row r="15" spans="1:7" ht="15" customHeight="1" x14ac:dyDescent="0.45">
      <c r="A15" s="96"/>
      <c r="B15" s="92"/>
      <c r="C15" s="95" t="s">
        <v>34</v>
      </c>
      <c r="D15" s="9" t="s">
        <v>28</v>
      </c>
      <c r="E15" s="17" t="s">
        <v>26</v>
      </c>
      <c r="F15" s="17"/>
      <c r="G15" s="76" t="s">
        <v>35</v>
      </c>
    </row>
    <row r="16" spans="1:7" ht="15" customHeight="1" x14ac:dyDescent="0.45">
      <c r="A16" s="96"/>
      <c r="B16" s="92"/>
      <c r="C16" s="93"/>
      <c r="D16" s="9" t="s">
        <v>30</v>
      </c>
      <c r="E16" s="94" t="s">
        <v>36</v>
      </c>
      <c r="F16" s="25"/>
      <c r="G16" s="105"/>
    </row>
    <row r="17" spans="1:7" ht="15" customHeight="1" x14ac:dyDescent="0.45">
      <c r="A17" s="96"/>
      <c r="B17" s="92"/>
      <c r="C17" s="93"/>
      <c r="D17" s="9" t="s">
        <v>33</v>
      </c>
      <c r="E17" s="94"/>
      <c r="F17" s="25"/>
      <c r="G17" s="105"/>
    </row>
    <row r="18" spans="1:7" ht="15" customHeight="1" x14ac:dyDescent="0.45">
      <c r="A18" s="96"/>
      <c r="B18" s="92"/>
      <c r="C18" s="95" t="s">
        <v>37</v>
      </c>
      <c r="D18" s="26" t="s">
        <v>38</v>
      </c>
      <c r="E18" s="89" t="s">
        <v>39</v>
      </c>
      <c r="F18" s="17"/>
      <c r="G18" s="76" t="s">
        <v>24</v>
      </c>
    </row>
    <row r="19" spans="1:7" ht="15" customHeight="1" x14ac:dyDescent="0.45">
      <c r="A19" s="96"/>
      <c r="B19" s="92"/>
      <c r="C19" s="95"/>
      <c r="D19" s="26" t="s">
        <v>40</v>
      </c>
      <c r="E19" s="89"/>
      <c r="F19" s="17"/>
      <c r="G19" s="76"/>
    </row>
    <row r="20" spans="1:7" ht="15" customHeight="1" x14ac:dyDescent="0.45">
      <c r="A20" s="96"/>
      <c r="B20" s="92"/>
      <c r="C20" s="95"/>
      <c r="D20" s="26" t="s">
        <v>41</v>
      </c>
      <c r="E20" s="89"/>
      <c r="F20" s="17"/>
      <c r="G20" s="76"/>
    </row>
    <row r="21" spans="1:7" ht="15" customHeight="1" x14ac:dyDescent="0.45">
      <c r="A21" s="104"/>
      <c r="B21" s="88"/>
      <c r="C21" s="9" t="s">
        <v>42</v>
      </c>
      <c r="D21" s="26" t="s">
        <v>41</v>
      </c>
      <c r="E21" s="27" t="s">
        <v>43</v>
      </c>
      <c r="F21" s="27"/>
      <c r="G21" s="14"/>
    </row>
    <row r="22" spans="1:7" ht="15" customHeight="1" x14ac:dyDescent="0.45">
      <c r="A22" s="101">
        <v>3</v>
      </c>
      <c r="B22" s="92" t="s">
        <v>44</v>
      </c>
      <c r="C22" s="9" t="s">
        <v>45</v>
      </c>
      <c r="D22" s="9" t="s">
        <v>46</v>
      </c>
      <c r="E22" s="103" t="s">
        <v>47</v>
      </c>
      <c r="F22" s="28"/>
      <c r="G22" s="76" t="s">
        <v>48</v>
      </c>
    </row>
    <row r="23" spans="1:7" ht="15" customHeight="1" x14ac:dyDescent="0.45">
      <c r="A23" s="101"/>
      <c r="B23" s="92"/>
      <c r="C23" s="95" t="s">
        <v>49</v>
      </c>
      <c r="D23" s="9" t="s">
        <v>38</v>
      </c>
      <c r="E23" s="103"/>
      <c r="F23" s="28"/>
      <c r="G23" s="76"/>
    </row>
    <row r="24" spans="1:7" ht="15" customHeight="1" x14ac:dyDescent="0.45">
      <c r="A24" s="101"/>
      <c r="B24" s="92"/>
      <c r="C24" s="95"/>
      <c r="D24" s="9" t="s">
        <v>40</v>
      </c>
      <c r="E24" s="103"/>
      <c r="F24" s="28"/>
      <c r="G24" s="76"/>
    </row>
    <row r="25" spans="1:7" ht="15" customHeight="1" x14ac:dyDescent="0.45">
      <c r="A25" s="102"/>
      <c r="B25" s="88"/>
      <c r="C25" s="95" t="s">
        <v>50</v>
      </c>
      <c r="D25" s="9" t="s">
        <v>51</v>
      </c>
      <c r="E25" s="103" t="s">
        <v>52</v>
      </c>
      <c r="F25" s="28"/>
      <c r="G25" s="76"/>
    </row>
    <row r="26" spans="1:7" ht="15" customHeight="1" x14ac:dyDescent="0.45">
      <c r="A26" s="102"/>
      <c r="B26" s="88"/>
      <c r="C26" s="95"/>
      <c r="D26" s="9" t="s">
        <v>53</v>
      </c>
      <c r="E26" s="103"/>
      <c r="F26" s="28"/>
      <c r="G26" s="76"/>
    </row>
    <row r="27" spans="1:7" ht="15" customHeight="1" x14ac:dyDescent="0.45">
      <c r="A27" s="102"/>
      <c r="B27" s="88"/>
      <c r="C27" s="9" t="s">
        <v>54</v>
      </c>
      <c r="D27" s="9" t="s">
        <v>55</v>
      </c>
      <c r="E27" s="29" t="s">
        <v>56</v>
      </c>
      <c r="F27" s="29"/>
      <c r="G27" s="76"/>
    </row>
    <row r="28" spans="1:7" ht="15" customHeight="1" x14ac:dyDescent="0.45">
      <c r="A28" s="102"/>
      <c r="B28" s="88"/>
      <c r="C28" s="9" t="s">
        <v>57</v>
      </c>
      <c r="D28" s="9" t="s">
        <v>58</v>
      </c>
      <c r="E28" s="29" t="s">
        <v>59</v>
      </c>
      <c r="F28" s="29"/>
      <c r="G28" s="76"/>
    </row>
    <row r="29" spans="1:7" ht="15" customHeight="1" x14ac:dyDescent="0.45">
      <c r="A29" s="96">
        <v>4</v>
      </c>
      <c r="B29" s="95" t="s">
        <v>60</v>
      </c>
      <c r="C29" s="92" t="s">
        <v>61</v>
      </c>
      <c r="D29" s="9" t="s">
        <v>62</v>
      </c>
      <c r="E29" s="94" t="s">
        <v>63</v>
      </c>
      <c r="F29" s="25"/>
      <c r="G29" s="76" t="s">
        <v>64</v>
      </c>
    </row>
    <row r="30" spans="1:7" ht="15" customHeight="1" x14ac:dyDescent="0.45">
      <c r="A30" s="96"/>
      <c r="B30" s="95"/>
      <c r="C30" s="92"/>
      <c r="D30" s="9" t="s">
        <v>65</v>
      </c>
      <c r="E30" s="94"/>
      <c r="F30" s="25"/>
      <c r="G30" s="76"/>
    </row>
    <row r="31" spans="1:7" ht="15" customHeight="1" x14ac:dyDescent="0.45">
      <c r="A31" s="96"/>
      <c r="B31" s="95"/>
      <c r="C31" s="92"/>
      <c r="D31" s="9" t="s">
        <v>66</v>
      </c>
      <c r="E31" s="94"/>
      <c r="F31" s="25"/>
      <c r="G31" s="76"/>
    </row>
    <row r="32" spans="1:7" ht="15" customHeight="1" x14ac:dyDescent="0.45">
      <c r="A32" s="96"/>
      <c r="B32" s="95"/>
      <c r="C32" s="92"/>
      <c r="D32" s="9" t="s">
        <v>67</v>
      </c>
      <c r="E32" s="94"/>
      <c r="F32" s="25"/>
      <c r="G32" s="76"/>
    </row>
    <row r="33" spans="1:7" ht="15" customHeight="1" x14ac:dyDescent="0.45">
      <c r="A33" s="97">
        <v>5</v>
      </c>
      <c r="B33" s="95" t="s">
        <v>68</v>
      </c>
      <c r="C33" s="92" t="s">
        <v>69</v>
      </c>
      <c r="D33" s="9" t="s">
        <v>70</v>
      </c>
      <c r="E33" s="17" t="s">
        <v>71</v>
      </c>
      <c r="F33" s="17"/>
      <c r="G33" s="30" t="s">
        <v>72</v>
      </c>
    </row>
    <row r="34" spans="1:7" ht="15" customHeight="1" x14ac:dyDescent="0.45">
      <c r="A34" s="98"/>
      <c r="B34" s="95"/>
      <c r="C34" s="92"/>
      <c r="D34" s="9" t="s">
        <v>73</v>
      </c>
      <c r="E34" s="17" t="s">
        <v>74</v>
      </c>
      <c r="F34" s="17"/>
      <c r="G34" s="100"/>
    </row>
    <row r="35" spans="1:7" ht="15" customHeight="1" x14ac:dyDescent="0.45">
      <c r="A35" s="98"/>
      <c r="B35" s="95"/>
      <c r="C35" s="92"/>
      <c r="D35" s="9" t="s">
        <v>75</v>
      </c>
      <c r="E35" s="17" t="s">
        <v>76</v>
      </c>
      <c r="F35" s="17"/>
      <c r="G35" s="100"/>
    </row>
    <row r="36" spans="1:7" ht="15" customHeight="1" x14ac:dyDescent="0.45">
      <c r="A36" s="98"/>
      <c r="B36" s="95"/>
      <c r="C36" s="92"/>
      <c r="D36" s="9" t="s">
        <v>77</v>
      </c>
      <c r="E36" s="17" t="s">
        <v>78</v>
      </c>
      <c r="F36" s="17"/>
      <c r="G36" s="100"/>
    </row>
    <row r="37" spans="1:7" ht="15" customHeight="1" x14ac:dyDescent="0.45">
      <c r="A37" s="98"/>
      <c r="B37" s="95"/>
      <c r="C37" s="26" t="s">
        <v>79</v>
      </c>
      <c r="D37" s="26" t="s">
        <v>80</v>
      </c>
      <c r="E37" s="17" t="s">
        <v>81</v>
      </c>
      <c r="F37" s="17"/>
      <c r="G37" s="100"/>
    </row>
    <row r="38" spans="1:7" ht="15" customHeight="1" x14ac:dyDescent="0.45">
      <c r="A38" s="98"/>
      <c r="B38" s="95"/>
      <c r="C38" s="26" t="s">
        <v>82</v>
      </c>
      <c r="D38" s="26" t="s">
        <v>83</v>
      </c>
      <c r="E38" s="31" t="s">
        <v>84</v>
      </c>
      <c r="F38" s="31"/>
      <c r="G38" s="100"/>
    </row>
    <row r="39" spans="1:7" ht="15" customHeight="1" x14ac:dyDescent="0.45">
      <c r="A39" s="99"/>
      <c r="B39" s="95"/>
      <c r="C39" s="26" t="s">
        <v>85</v>
      </c>
      <c r="D39" s="26" t="s">
        <v>83</v>
      </c>
      <c r="E39" s="32" t="s">
        <v>86</v>
      </c>
      <c r="F39" s="32"/>
      <c r="G39" s="100"/>
    </row>
    <row r="40" spans="1:7" ht="15" customHeight="1" x14ac:dyDescent="0.45">
      <c r="A40" s="33">
        <v>6</v>
      </c>
      <c r="B40" s="9" t="s">
        <v>87</v>
      </c>
      <c r="C40" s="9" t="s">
        <v>88</v>
      </c>
      <c r="D40" s="9" t="s">
        <v>89</v>
      </c>
      <c r="E40" s="17" t="s">
        <v>90</v>
      </c>
      <c r="F40" s="17"/>
      <c r="G40" s="14" t="s">
        <v>91</v>
      </c>
    </row>
    <row r="41" spans="1:7" ht="15" customHeight="1" x14ac:dyDescent="0.45">
      <c r="A41" s="87">
        <v>7</v>
      </c>
      <c r="B41" s="92" t="s">
        <v>92</v>
      </c>
      <c r="C41" s="92" t="s">
        <v>93</v>
      </c>
      <c r="D41" s="9" t="s">
        <v>38</v>
      </c>
      <c r="E41" s="94" t="s">
        <v>94</v>
      </c>
      <c r="F41" s="34"/>
      <c r="G41" s="35"/>
    </row>
    <row r="42" spans="1:7" ht="15" customHeight="1" x14ac:dyDescent="0.45">
      <c r="A42" s="77"/>
      <c r="B42" s="93"/>
      <c r="C42" s="92"/>
      <c r="D42" s="9" t="s">
        <v>40</v>
      </c>
      <c r="E42" s="94"/>
      <c r="F42" s="36"/>
      <c r="G42" s="37" t="s">
        <v>95</v>
      </c>
    </row>
    <row r="43" spans="1:7" ht="15" customHeight="1" x14ac:dyDescent="0.45">
      <c r="A43" s="87">
        <v>8</v>
      </c>
      <c r="B43" s="95" t="s">
        <v>96</v>
      </c>
      <c r="C43" s="95" t="s">
        <v>97</v>
      </c>
      <c r="D43" s="9" t="s">
        <v>98</v>
      </c>
      <c r="E43" s="89" t="s">
        <v>99</v>
      </c>
      <c r="F43" s="17"/>
      <c r="G43" s="76" t="s">
        <v>100</v>
      </c>
    </row>
    <row r="44" spans="1:7" ht="15" customHeight="1" x14ac:dyDescent="0.45">
      <c r="A44" s="87"/>
      <c r="B44" s="95"/>
      <c r="C44" s="95"/>
      <c r="D44" s="9" t="s">
        <v>101</v>
      </c>
      <c r="E44" s="89"/>
      <c r="F44" s="17"/>
      <c r="G44" s="76"/>
    </row>
    <row r="45" spans="1:7" ht="15" customHeight="1" x14ac:dyDescent="0.45">
      <c r="A45" s="77">
        <v>9</v>
      </c>
      <c r="B45" s="78" t="s">
        <v>102</v>
      </c>
      <c r="C45" s="81" t="s">
        <v>103</v>
      </c>
      <c r="D45" s="38" t="s">
        <v>104</v>
      </c>
      <c r="E45" s="39" t="s">
        <v>105</v>
      </c>
      <c r="F45" s="39"/>
      <c r="G45" s="84" t="s">
        <v>106</v>
      </c>
    </row>
    <row r="46" spans="1:7" ht="15" customHeight="1" x14ac:dyDescent="0.45">
      <c r="A46" s="77"/>
      <c r="B46" s="79"/>
      <c r="C46" s="82"/>
      <c r="D46" s="38" t="s">
        <v>107</v>
      </c>
      <c r="E46" s="39" t="s">
        <v>108</v>
      </c>
      <c r="F46" s="40"/>
      <c r="G46" s="85"/>
    </row>
    <row r="47" spans="1:7" ht="15" customHeight="1" x14ac:dyDescent="0.45">
      <c r="A47" s="41"/>
      <c r="B47" s="79"/>
      <c r="C47" s="82"/>
      <c r="D47" s="9" t="s">
        <v>109</v>
      </c>
      <c r="E47" s="42" t="s">
        <v>110</v>
      </c>
      <c r="F47" s="43"/>
      <c r="G47" s="85"/>
    </row>
    <row r="48" spans="1:7" ht="15" customHeight="1" x14ac:dyDescent="0.45">
      <c r="A48" s="41"/>
      <c r="B48" s="80"/>
      <c r="C48" s="83"/>
      <c r="D48" s="38" t="s">
        <v>111</v>
      </c>
      <c r="E48" s="39" t="s">
        <v>112</v>
      </c>
      <c r="F48" s="40"/>
      <c r="G48" s="86"/>
    </row>
    <row r="49" spans="1:7" ht="15" customHeight="1" x14ac:dyDescent="0.45">
      <c r="A49" s="87">
        <v>10</v>
      </c>
      <c r="B49" s="88" t="s">
        <v>113</v>
      </c>
      <c r="C49" s="9" t="s">
        <v>114</v>
      </c>
      <c r="D49" s="9" t="s">
        <v>115</v>
      </c>
      <c r="E49" s="89" t="s">
        <v>116</v>
      </c>
      <c r="F49" s="44"/>
      <c r="G49" s="90" t="s">
        <v>117</v>
      </c>
    </row>
    <row r="50" spans="1:7" ht="15" customHeight="1" x14ac:dyDescent="0.45">
      <c r="A50" s="77"/>
      <c r="B50" s="88"/>
      <c r="C50" s="9" t="s">
        <v>118</v>
      </c>
      <c r="D50" s="9" t="s">
        <v>119</v>
      </c>
      <c r="E50" s="89"/>
      <c r="F50" s="45"/>
      <c r="G50" s="91"/>
    </row>
  </sheetData>
  <mergeCells count="51">
    <mergeCell ref="A1:B1"/>
    <mergeCell ref="A2:A10"/>
    <mergeCell ref="B2:B10"/>
    <mergeCell ref="G2:G3"/>
    <mergeCell ref="C6:C8"/>
    <mergeCell ref="G6:G10"/>
    <mergeCell ref="A11:A21"/>
    <mergeCell ref="B11:B21"/>
    <mergeCell ref="G11:G14"/>
    <mergeCell ref="E13:E14"/>
    <mergeCell ref="C15:C17"/>
    <mergeCell ref="G15:G17"/>
    <mergeCell ref="E16:E17"/>
    <mergeCell ref="C18:C20"/>
    <mergeCell ref="E18:E20"/>
    <mergeCell ref="G18:G20"/>
    <mergeCell ref="A33:A39"/>
    <mergeCell ref="B33:B39"/>
    <mergeCell ref="C33:C36"/>
    <mergeCell ref="G34:G39"/>
    <mergeCell ref="A22:A28"/>
    <mergeCell ref="B22:B28"/>
    <mergeCell ref="E22:E24"/>
    <mergeCell ref="G22:G24"/>
    <mergeCell ref="C23:C24"/>
    <mergeCell ref="C25:C26"/>
    <mergeCell ref="E25:E26"/>
    <mergeCell ref="G25:G26"/>
    <mergeCell ref="G27:G28"/>
    <mergeCell ref="A29:A32"/>
    <mergeCell ref="B29:B32"/>
    <mergeCell ref="C29:C32"/>
    <mergeCell ref="E29:E32"/>
    <mergeCell ref="G29:G32"/>
    <mergeCell ref="A49:A50"/>
    <mergeCell ref="B49:B50"/>
    <mergeCell ref="E49:E50"/>
    <mergeCell ref="G49:G50"/>
    <mergeCell ref="A41:A42"/>
    <mergeCell ref="B41:B42"/>
    <mergeCell ref="C41:C42"/>
    <mergeCell ref="E41:E42"/>
    <mergeCell ref="A43:A44"/>
    <mergeCell ref="B43:B44"/>
    <mergeCell ref="C43:C44"/>
    <mergeCell ref="E43:E44"/>
    <mergeCell ref="G43:G44"/>
    <mergeCell ref="A45:A46"/>
    <mergeCell ref="B45:B48"/>
    <mergeCell ref="C45:C48"/>
    <mergeCell ref="G45:G4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51"/>
  <sheetViews>
    <sheetView topLeftCell="A13" workbookViewId="0">
      <selection activeCell="C12" sqref="C12:C15"/>
    </sheetView>
  </sheetViews>
  <sheetFormatPr defaultColWidth="7.1640625" defaultRowHeight="17" x14ac:dyDescent="0.45"/>
  <cols>
    <col min="1" max="1" width="3.33203125" style="46" customWidth="1"/>
    <col min="2" max="2" width="15" style="47" customWidth="1"/>
    <col min="3" max="3" width="24.9140625" style="47" customWidth="1"/>
    <col min="4" max="4" width="25.9140625" style="46" customWidth="1"/>
    <col min="5" max="5" width="15.83203125" style="47" customWidth="1"/>
    <col min="6" max="6" width="15.83203125" style="46" customWidth="1"/>
    <col min="7" max="7" width="15.83203125" style="48" customWidth="1"/>
    <col min="8" max="8" width="15" style="48" customWidth="1"/>
    <col min="9" max="16384" width="7.1640625" style="46"/>
  </cols>
  <sheetData>
    <row r="1" spans="1:8" x14ac:dyDescent="0.45">
      <c r="D1" s="49"/>
      <c r="E1" s="49"/>
      <c r="F1" s="49"/>
      <c r="G1" s="49"/>
      <c r="H1" s="49"/>
    </row>
    <row r="2" spans="1:8" ht="40.5" customHeight="1" thickBot="1" x14ac:dyDescent="0.5">
      <c r="A2" s="106" t="s">
        <v>0</v>
      </c>
      <c r="B2" s="106"/>
      <c r="C2" s="1" t="s">
        <v>1</v>
      </c>
      <c r="D2" s="1"/>
      <c r="E2" s="2" t="s">
        <v>2</v>
      </c>
      <c r="F2" s="50" t="s">
        <v>120</v>
      </c>
      <c r="G2" s="51" t="s">
        <v>121</v>
      </c>
      <c r="H2" s="3" t="s">
        <v>3</v>
      </c>
    </row>
    <row r="3" spans="1:8" ht="15" customHeight="1" thickTop="1" x14ac:dyDescent="0.45">
      <c r="A3" s="99">
        <v>1</v>
      </c>
      <c r="B3" s="83" t="s">
        <v>4</v>
      </c>
      <c r="C3" s="4" t="s">
        <v>5</v>
      </c>
      <c r="D3" s="5" t="s">
        <v>6</v>
      </c>
      <c r="E3" s="6" t="s">
        <v>7</v>
      </c>
      <c r="F3" s="52" t="s">
        <v>122</v>
      </c>
      <c r="G3" s="53">
        <f>'[1]IUC 6365'!Q43</f>
        <v>8081</v>
      </c>
      <c r="H3" s="110" t="s">
        <v>8</v>
      </c>
    </row>
    <row r="4" spans="1:8" ht="15" customHeight="1" x14ac:dyDescent="0.45">
      <c r="A4" s="96"/>
      <c r="B4" s="92"/>
      <c r="C4" s="8" t="s">
        <v>9</v>
      </c>
      <c r="D4" s="9" t="s">
        <v>6</v>
      </c>
      <c r="E4" s="10" t="s">
        <v>10</v>
      </c>
      <c r="F4" s="54" t="s">
        <v>123</v>
      </c>
      <c r="G4" s="55">
        <f>'[1]IUC 6365'!Q42</f>
        <v>1.7270000000000001</v>
      </c>
      <c r="H4" s="76"/>
    </row>
    <row r="5" spans="1:8" ht="15" customHeight="1" x14ac:dyDescent="0.45">
      <c r="A5" s="96"/>
      <c r="B5" s="92"/>
      <c r="C5" s="8"/>
      <c r="D5" s="56" t="s">
        <v>124</v>
      </c>
      <c r="E5" s="57" t="s">
        <v>125</v>
      </c>
      <c r="F5" s="58"/>
      <c r="G5" s="59">
        <v>5253</v>
      </c>
      <c r="H5" s="14"/>
    </row>
    <row r="6" spans="1:8" ht="15" customHeight="1" x14ac:dyDescent="0.45">
      <c r="A6" s="96"/>
      <c r="B6" s="92"/>
      <c r="C6" s="8"/>
      <c r="D6" s="56" t="s">
        <v>124</v>
      </c>
      <c r="E6" s="60" t="s">
        <v>126</v>
      </c>
      <c r="F6" s="58"/>
      <c r="G6" s="59">
        <v>1.8759999999999999</v>
      </c>
      <c r="H6" s="14"/>
    </row>
    <row r="7" spans="1:8" ht="15" customHeight="1" x14ac:dyDescent="0.45">
      <c r="A7" s="96"/>
      <c r="B7" s="92"/>
      <c r="C7" s="92" t="s">
        <v>11</v>
      </c>
      <c r="D7" s="9" t="s">
        <v>12</v>
      </c>
      <c r="E7" s="10" t="s">
        <v>13</v>
      </c>
      <c r="F7" s="61" t="s">
        <v>122</v>
      </c>
      <c r="G7" s="62">
        <f>[1]MB!H52</f>
        <v>125</v>
      </c>
      <c r="H7" s="87"/>
    </row>
    <row r="8" spans="1:8" ht="15" customHeight="1" x14ac:dyDescent="0.45">
      <c r="A8" s="96"/>
      <c r="B8" s="92"/>
      <c r="C8" s="92"/>
      <c r="D8" s="9" t="s">
        <v>14</v>
      </c>
      <c r="E8" s="17" t="s">
        <v>15</v>
      </c>
      <c r="F8" s="61" t="s">
        <v>122</v>
      </c>
      <c r="G8" s="62">
        <f>[1]MB!H53</f>
        <v>5</v>
      </c>
      <c r="H8" s="87"/>
    </row>
    <row r="9" spans="1:8" ht="15" customHeight="1" x14ac:dyDescent="0.45">
      <c r="A9" s="96"/>
      <c r="B9" s="92"/>
      <c r="C9" s="92"/>
      <c r="D9" s="9" t="s">
        <v>16</v>
      </c>
      <c r="E9" s="17" t="s">
        <v>17</v>
      </c>
      <c r="F9" s="61" t="s">
        <v>122</v>
      </c>
      <c r="G9" s="62">
        <f>[1]MB!H54</f>
        <v>10</v>
      </c>
      <c r="H9" s="87"/>
    </row>
    <row r="10" spans="1:8" ht="15" customHeight="1" x14ac:dyDescent="0.45">
      <c r="A10" s="96"/>
      <c r="B10" s="92"/>
      <c r="C10" s="9" t="s">
        <v>18</v>
      </c>
      <c r="D10" s="9"/>
      <c r="E10" s="19" t="s">
        <v>19</v>
      </c>
      <c r="F10" s="61" t="s">
        <v>122</v>
      </c>
      <c r="G10" s="63">
        <f>'[1]LI Acc'!J43</f>
        <v>0.5021269442954347</v>
      </c>
      <c r="H10" s="87"/>
    </row>
    <row r="11" spans="1:8" ht="15" customHeight="1" x14ac:dyDescent="0.45">
      <c r="A11" s="96"/>
      <c r="B11" s="92"/>
      <c r="C11" s="9" t="s">
        <v>20</v>
      </c>
      <c r="D11" s="9" t="s">
        <v>21</v>
      </c>
      <c r="E11" s="21" t="s">
        <v>22</v>
      </c>
      <c r="F11" s="61" t="s">
        <v>122</v>
      </c>
      <c r="G11" s="64" t="s">
        <v>127</v>
      </c>
      <c r="H11" s="87"/>
    </row>
    <row r="12" spans="1:8" ht="15" customHeight="1" x14ac:dyDescent="0.45">
      <c r="A12" s="96">
        <v>2</v>
      </c>
      <c r="B12" s="92" t="s">
        <v>23</v>
      </c>
      <c r="C12" s="122" t="s">
        <v>128</v>
      </c>
      <c r="D12" s="9" t="s">
        <v>25</v>
      </c>
      <c r="E12" s="17" t="s">
        <v>26</v>
      </c>
      <c r="F12" s="61" t="s">
        <v>122</v>
      </c>
      <c r="G12" s="65">
        <f>MAX([1]FocusStab!J41:N41)</f>
        <v>4.2142615011410957E-2</v>
      </c>
      <c r="H12" s="76" t="s">
        <v>24</v>
      </c>
    </row>
    <row r="13" spans="1:8" ht="15" customHeight="1" x14ac:dyDescent="0.45">
      <c r="A13" s="96"/>
      <c r="B13" s="92"/>
      <c r="C13" s="123"/>
      <c r="D13" s="9" t="s">
        <v>28</v>
      </c>
      <c r="E13" s="17" t="s">
        <v>29</v>
      </c>
      <c r="F13" s="61" t="s">
        <v>122</v>
      </c>
      <c r="G13" s="65">
        <f>[1]FocusStab!G41</f>
        <v>3.318132004607377E-2</v>
      </c>
      <c r="H13" s="76"/>
    </row>
    <row r="14" spans="1:8" ht="15" customHeight="1" x14ac:dyDescent="0.45">
      <c r="A14" s="96"/>
      <c r="B14" s="92"/>
      <c r="C14" s="123"/>
      <c r="D14" s="9" t="s">
        <v>30</v>
      </c>
      <c r="E14" s="94" t="s">
        <v>31</v>
      </c>
      <c r="F14" s="114" t="s">
        <v>122</v>
      </c>
      <c r="G14" s="66">
        <f>[1]FocusStab!H41</f>
        <v>2.2630952255705012</v>
      </c>
      <c r="H14" s="76"/>
    </row>
    <row r="15" spans="1:8" ht="15" customHeight="1" x14ac:dyDescent="0.45">
      <c r="A15" s="96"/>
      <c r="B15" s="92"/>
      <c r="C15" s="124"/>
      <c r="D15" s="9" t="s">
        <v>33</v>
      </c>
      <c r="E15" s="94"/>
      <c r="F15" s="115"/>
      <c r="G15" s="67">
        <f>[1]FocusStab!I41</f>
        <v>1.9974984355438186</v>
      </c>
      <c r="H15" s="76"/>
    </row>
    <row r="16" spans="1:8" ht="15" customHeight="1" x14ac:dyDescent="0.45">
      <c r="A16" s="96"/>
      <c r="B16" s="92"/>
      <c r="C16" s="95" t="s">
        <v>34</v>
      </c>
      <c r="D16" s="9" t="s">
        <v>28</v>
      </c>
      <c r="E16" s="17" t="s">
        <v>26</v>
      </c>
      <c r="F16" s="61" t="s">
        <v>122</v>
      </c>
      <c r="G16" s="65">
        <f>[1]FocusRepeat!G66</f>
        <v>2.7841282383724908E-2</v>
      </c>
      <c r="H16" s="76" t="s">
        <v>35</v>
      </c>
    </row>
    <row r="17" spans="1:8" ht="15" customHeight="1" x14ac:dyDescent="0.45">
      <c r="A17" s="96"/>
      <c r="B17" s="92"/>
      <c r="C17" s="93"/>
      <c r="D17" s="9" t="s">
        <v>30</v>
      </c>
      <c r="E17" s="94" t="s">
        <v>36</v>
      </c>
      <c r="F17" s="120" t="s">
        <v>122</v>
      </c>
      <c r="G17" s="66">
        <f>[1]FocusRepeat!I66</f>
        <v>1.7933207927644104</v>
      </c>
      <c r="H17" s="105"/>
    </row>
    <row r="18" spans="1:8" ht="15" customHeight="1" x14ac:dyDescent="0.45">
      <c r="A18" s="96"/>
      <c r="B18" s="92"/>
      <c r="C18" s="93"/>
      <c r="D18" s="9" t="s">
        <v>33</v>
      </c>
      <c r="E18" s="94"/>
      <c r="F18" s="120"/>
      <c r="G18" s="66">
        <f>[1]FocusRepeat!K66</f>
        <v>1.9775393398776793</v>
      </c>
      <c r="H18" s="105"/>
    </row>
    <row r="19" spans="1:8" ht="15" customHeight="1" x14ac:dyDescent="0.45">
      <c r="A19" s="96"/>
      <c r="B19" s="92"/>
      <c r="C19" s="95" t="s">
        <v>37</v>
      </c>
      <c r="D19" s="26" t="s">
        <v>38</v>
      </c>
      <c r="E19" s="89" t="s">
        <v>39</v>
      </c>
      <c r="F19" s="121" t="s">
        <v>122</v>
      </c>
      <c r="G19" s="65">
        <f>[1]Tilt!O34</f>
        <v>1.5151515151515156</v>
      </c>
      <c r="H19" s="76" t="s">
        <v>24</v>
      </c>
    </row>
    <row r="20" spans="1:8" ht="15" customHeight="1" x14ac:dyDescent="0.45">
      <c r="A20" s="96"/>
      <c r="B20" s="92"/>
      <c r="C20" s="95"/>
      <c r="D20" s="26" t="s">
        <v>40</v>
      </c>
      <c r="E20" s="89"/>
      <c r="F20" s="121"/>
      <c r="G20" s="65">
        <f>[1]Tilt!O36</f>
        <v>0.50505050505050586</v>
      </c>
      <c r="H20" s="76"/>
    </row>
    <row r="21" spans="1:8" ht="15" customHeight="1" x14ac:dyDescent="0.45">
      <c r="A21" s="96"/>
      <c r="B21" s="92"/>
      <c r="C21" s="95"/>
      <c r="D21" s="26" t="s">
        <v>41</v>
      </c>
      <c r="E21" s="89"/>
      <c r="F21" s="121"/>
      <c r="G21" s="65">
        <f>[1]Tilt!O38</f>
        <v>1.59710992937797</v>
      </c>
      <c r="H21" s="76"/>
    </row>
    <row r="22" spans="1:8" ht="15" customHeight="1" x14ac:dyDescent="0.45">
      <c r="A22" s="104"/>
      <c r="B22" s="88"/>
      <c r="C22" s="9" t="s">
        <v>42</v>
      </c>
      <c r="D22" s="26" t="s">
        <v>41</v>
      </c>
      <c r="E22" s="27" t="s">
        <v>43</v>
      </c>
      <c r="F22" s="61" t="s">
        <v>122</v>
      </c>
      <c r="G22" s="65">
        <f>[1]Tilt!F38</f>
        <v>3.6677649870186615</v>
      </c>
      <c r="H22" s="14"/>
    </row>
    <row r="23" spans="1:8" ht="15" customHeight="1" x14ac:dyDescent="0.45">
      <c r="A23" s="101">
        <v>3</v>
      </c>
      <c r="B23" s="92" t="s">
        <v>44</v>
      </c>
      <c r="C23" s="9" t="s">
        <v>45</v>
      </c>
      <c r="D23" s="9" t="s">
        <v>46</v>
      </c>
      <c r="E23" s="103" t="s">
        <v>47</v>
      </c>
      <c r="F23" s="121" t="s">
        <v>122</v>
      </c>
      <c r="G23" s="68">
        <f>[1]XYSA!L57</f>
        <v>-0.3</v>
      </c>
      <c r="H23" s="76" t="s">
        <v>48</v>
      </c>
    </row>
    <row r="24" spans="1:8" ht="15" customHeight="1" x14ac:dyDescent="0.45">
      <c r="A24" s="101"/>
      <c r="B24" s="92"/>
      <c r="C24" s="95" t="s">
        <v>49</v>
      </c>
      <c r="D24" s="9" t="s">
        <v>38</v>
      </c>
      <c r="E24" s="103"/>
      <c r="F24" s="121"/>
      <c r="G24" s="68">
        <f>[1]XYSA!L55</f>
        <v>0.27</v>
      </c>
      <c r="H24" s="76"/>
    </row>
    <row r="25" spans="1:8" ht="15" customHeight="1" x14ac:dyDescent="0.45">
      <c r="A25" s="101"/>
      <c r="B25" s="92"/>
      <c r="C25" s="95"/>
      <c r="D25" s="9" t="s">
        <v>40</v>
      </c>
      <c r="E25" s="103"/>
      <c r="F25" s="121"/>
      <c r="G25" s="68">
        <f>[1]XYSA!L56</f>
        <v>-0.17</v>
      </c>
      <c r="H25" s="76"/>
    </row>
    <row r="26" spans="1:8" ht="15" customHeight="1" x14ac:dyDescent="0.45">
      <c r="A26" s="102"/>
      <c r="B26" s="88"/>
      <c r="C26" s="95" t="s">
        <v>50</v>
      </c>
      <c r="D26" s="9" t="s">
        <v>51</v>
      </c>
      <c r="E26" s="103" t="s">
        <v>52</v>
      </c>
      <c r="F26" s="120" t="s">
        <v>122</v>
      </c>
      <c r="G26" s="66">
        <f>[1]NStep!$J$33</f>
        <v>15.559522526695343</v>
      </c>
      <c r="H26" s="76"/>
    </row>
    <row r="27" spans="1:8" ht="15" customHeight="1" x14ac:dyDescent="0.45">
      <c r="A27" s="102"/>
      <c r="B27" s="88"/>
      <c r="C27" s="95"/>
      <c r="D27" s="9" t="s">
        <v>53</v>
      </c>
      <c r="E27" s="103"/>
      <c r="F27" s="120"/>
      <c r="G27" s="66">
        <f>[1]NStep!$J$34</f>
        <v>14.618391280724458</v>
      </c>
      <c r="H27" s="76"/>
    </row>
    <row r="28" spans="1:8" ht="15" customHeight="1" x14ac:dyDescent="0.45">
      <c r="A28" s="102"/>
      <c r="B28" s="88"/>
      <c r="C28" s="9" t="s">
        <v>54</v>
      </c>
      <c r="D28" s="9" t="s">
        <v>55</v>
      </c>
      <c r="E28" s="29" t="s">
        <v>56</v>
      </c>
      <c r="F28" s="61" t="s">
        <v>122</v>
      </c>
      <c r="G28" s="69">
        <f>[1]RetRot!K37</f>
        <v>1.9550000000000006E-3</v>
      </c>
      <c r="H28" s="76"/>
    </row>
    <row r="29" spans="1:8" ht="15" customHeight="1" x14ac:dyDescent="0.45">
      <c r="A29" s="102"/>
      <c r="B29" s="88"/>
      <c r="C29" s="9" t="s">
        <v>57</v>
      </c>
      <c r="D29" s="9" t="s">
        <v>58</v>
      </c>
      <c r="E29" s="29" t="s">
        <v>59</v>
      </c>
      <c r="F29" s="61" t="s">
        <v>122</v>
      </c>
      <c r="G29" s="69">
        <f>[1]RetRot!K38</f>
        <v>4.6250000000000006E-3</v>
      </c>
      <c r="H29" s="76"/>
    </row>
    <row r="30" spans="1:8" ht="15" customHeight="1" x14ac:dyDescent="0.45">
      <c r="A30" s="96">
        <v>4</v>
      </c>
      <c r="B30" s="95" t="s">
        <v>60</v>
      </c>
      <c r="C30" s="92" t="s">
        <v>61</v>
      </c>
      <c r="D30" s="9" t="s">
        <v>62</v>
      </c>
      <c r="E30" s="94" t="s">
        <v>63</v>
      </c>
      <c r="F30" s="120" t="s">
        <v>122</v>
      </c>
      <c r="G30" s="118">
        <f>[1]MPA!J44</f>
        <v>3.8309530145904944E-3</v>
      </c>
      <c r="H30" s="76" t="s">
        <v>24</v>
      </c>
    </row>
    <row r="31" spans="1:8" ht="15" customHeight="1" x14ac:dyDescent="0.45">
      <c r="A31" s="96"/>
      <c r="B31" s="95"/>
      <c r="C31" s="92"/>
      <c r="D31" s="9" t="s">
        <v>65</v>
      </c>
      <c r="E31" s="94"/>
      <c r="F31" s="120"/>
      <c r="G31" s="119"/>
      <c r="H31" s="76"/>
    </row>
    <row r="32" spans="1:8" ht="15" customHeight="1" x14ac:dyDescent="0.45">
      <c r="A32" s="96"/>
      <c r="B32" s="95"/>
      <c r="C32" s="92"/>
      <c r="D32" s="9" t="s">
        <v>66</v>
      </c>
      <c r="E32" s="94"/>
      <c r="F32" s="120"/>
      <c r="G32" s="118">
        <f>[1]MPA!K44</f>
        <v>8.102794332821241E-3</v>
      </c>
      <c r="H32" s="76"/>
    </row>
    <row r="33" spans="1:8" ht="15" customHeight="1" x14ac:dyDescent="0.45">
      <c r="A33" s="96"/>
      <c r="B33" s="95"/>
      <c r="C33" s="92"/>
      <c r="D33" s="9" t="s">
        <v>67</v>
      </c>
      <c r="E33" s="94"/>
      <c r="F33" s="120"/>
      <c r="G33" s="119"/>
      <c r="H33" s="76"/>
    </row>
    <row r="34" spans="1:8" ht="15" customHeight="1" x14ac:dyDescent="0.45">
      <c r="A34" s="97">
        <v>5</v>
      </c>
      <c r="B34" s="95" t="s">
        <v>68</v>
      </c>
      <c r="C34" s="92" t="s">
        <v>69</v>
      </c>
      <c r="D34" s="9" t="s">
        <v>70</v>
      </c>
      <c r="E34" s="17" t="s">
        <v>71</v>
      </c>
      <c r="F34" s="61" t="s">
        <v>122</v>
      </c>
      <c r="G34" s="55">
        <f>[1]Distortion!M48</f>
        <v>2.9000000000000001E-2</v>
      </c>
      <c r="H34" s="30" t="s">
        <v>72</v>
      </c>
    </row>
    <row r="35" spans="1:8" ht="15" customHeight="1" x14ac:dyDescent="0.45">
      <c r="A35" s="98"/>
      <c r="B35" s="95"/>
      <c r="C35" s="92"/>
      <c r="D35" s="9" t="s">
        <v>73</v>
      </c>
      <c r="E35" s="17" t="s">
        <v>74</v>
      </c>
      <c r="F35" s="61" t="s">
        <v>122</v>
      </c>
      <c r="G35" s="55">
        <f>[1]Distortion!M49</f>
        <v>4.1000000000000002E-2</v>
      </c>
      <c r="H35" s="100"/>
    </row>
    <row r="36" spans="1:8" ht="15" customHeight="1" x14ac:dyDescent="0.45">
      <c r="A36" s="98"/>
      <c r="B36" s="95"/>
      <c r="C36" s="92"/>
      <c r="D36" s="9" t="s">
        <v>75</v>
      </c>
      <c r="E36" s="17" t="s">
        <v>76</v>
      </c>
      <c r="F36" s="61" t="s">
        <v>122</v>
      </c>
      <c r="G36" s="64">
        <f>AVERAGE(([1]Distortion!G45-[1]Distortion!L45),([1]Distortion!G46-[1]Distortion!K46))</f>
        <v>4.4499999999999998E-2</v>
      </c>
      <c r="H36" s="100"/>
    </row>
    <row r="37" spans="1:8" ht="15" customHeight="1" x14ac:dyDescent="0.45">
      <c r="A37" s="98"/>
      <c r="B37" s="95"/>
      <c r="C37" s="92"/>
      <c r="D37" s="9" t="s">
        <v>77</v>
      </c>
      <c r="E37" s="17" t="s">
        <v>78</v>
      </c>
      <c r="F37" s="61" t="s">
        <v>122</v>
      </c>
      <c r="G37" s="55">
        <f>[1]Distortion!J42</f>
        <v>3.7000000000000005E-2</v>
      </c>
      <c r="H37" s="100"/>
    </row>
    <row r="38" spans="1:8" ht="15" customHeight="1" x14ac:dyDescent="0.45">
      <c r="A38" s="98"/>
      <c r="B38" s="95"/>
      <c r="C38" s="26" t="s">
        <v>79</v>
      </c>
      <c r="D38" s="26" t="s">
        <v>80</v>
      </c>
      <c r="E38" s="17" t="s">
        <v>81</v>
      </c>
      <c r="F38" s="61" t="s">
        <v>122</v>
      </c>
      <c r="G38" s="55" t="s">
        <v>129</v>
      </c>
      <c r="H38" s="100"/>
    </row>
    <row r="39" spans="1:8" ht="15" customHeight="1" x14ac:dyDescent="0.45">
      <c r="A39" s="98"/>
      <c r="B39" s="95"/>
      <c r="C39" s="26" t="s">
        <v>82</v>
      </c>
      <c r="D39" s="26" t="s">
        <v>83</v>
      </c>
      <c r="E39" s="31" t="s">
        <v>130</v>
      </c>
      <c r="F39" s="61" t="s">
        <v>122</v>
      </c>
      <c r="G39" s="70" t="s">
        <v>129</v>
      </c>
      <c r="H39" s="100"/>
    </row>
    <row r="40" spans="1:8" ht="15" customHeight="1" x14ac:dyDescent="0.45">
      <c r="A40" s="99"/>
      <c r="B40" s="95"/>
      <c r="C40" s="26" t="s">
        <v>85</v>
      </c>
      <c r="D40" s="26" t="s">
        <v>83</v>
      </c>
      <c r="E40" s="32" t="s">
        <v>86</v>
      </c>
      <c r="F40" s="61" t="s">
        <v>122</v>
      </c>
      <c r="G40" s="71" t="s">
        <v>129</v>
      </c>
      <c r="H40" s="100"/>
    </row>
    <row r="41" spans="1:8" ht="15" customHeight="1" x14ac:dyDescent="0.45">
      <c r="A41" s="33">
        <v>6</v>
      </c>
      <c r="B41" s="9" t="s">
        <v>87</v>
      </c>
      <c r="C41" s="9" t="s">
        <v>88</v>
      </c>
      <c r="D41" s="9" t="s">
        <v>89</v>
      </c>
      <c r="E41" s="17" t="s">
        <v>90</v>
      </c>
      <c r="F41" s="61" t="s">
        <v>122</v>
      </c>
      <c r="G41" s="64">
        <f>[1]ALFC!I49</f>
        <v>4.506661735697489E-2</v>
      </c>
      <c r="H41" s="14" t="s">
        <v>91</v>
      </c>
    </row>
    <row r="42" spans="1:8" ht="15" customHeight="1" x14ac:dyDescent="0.45">
      <c r="A42" s="87">
        <v>7</v>
      </c>
      <c r="B42" s="92" t="s">
        <v>92</v>
      </c>
      <c r="C42" s="92" t="s">
        <v>93</v>
      </c>
      <c r="D42" s="9" t="s">
        <v>38</v>
      </c>
      <c r="E42" s="94" t="s">
        <v>94</v>
      </c>
      <c r="F42" s="114" t="s">
        <v>122</v>
      </c>
      <c r="G42" s="72">
        <f>'[1]AGA M3'!L61</f>
        <v>47.603256016344567</v>
      </c>
      <c r="H42" s="35"/>
    </row>
    <row r="43" spans="1:8" ht="15" customHeight="1" x14ac:dyDescent="0.45">
      <c r="A43" s="77"/>
      <c r="B43" s="93"/>
      <c r="C43" s="92"/>
      <c r="D43" s="9" t="s">
        <v>40</v>
      </c>
      <c r="E43" s="94"/>
      <c r="F43" s="115"/>
      <c r="G43" s="72">
        <f>'[1]AGA M3'!M61</f>
        <v>45.348703206603744</v>
      </c>
      <c r="H43" s="37" t="s">
        <v>95</v>
      </c>
    </row>
    <row r="44" spans="1:8" ht="15" customHeight="1" x14ac:dyDescent="0.45">
      <c r="A44" s="87">
        <v>8</v>
      </c>
      <c r="B44" s="95" t="s">
        <v>96</v>
      </c>
      <c r="C44" s="95" t="s">
        <v>97</v>
      </c>
      <c r="D44" s="9" t="s">
        <v>98</v>
      </c>
      <c r="E44" s="89" t="s">
        <v>99</v>
      </c>
      <c r="F44" s="114" t="s">
        <v>122</v>
      </c>
      <c r="G44" s="64">
        <f>[1]BLC!G75</f>
        <v>1.0974943633345089E-2</v>
      </c>
      <c r="H44" s="76" t="s">
        <v>100</v>
      </c>
    </row>
    <row r="45" spans="1:8" ht="15" customHeight="1" x14ac:dyDescent="0.45">
      <c r="A45" s="87"/>
      <c r="B45" s="95"/>
      <c r="C45" s="95"/>
      <c r="D45" s="9" t="s">
        <v>101</v>
      </c>
      <c r="E45" s="89"/>
      <c r="F45" s="115"/>
      <c r="G45" s="64">
        <f>[1]BLC!J75</f>
        <v>1.4498261683275501E-2</v>
      </c>
      <c r="H45" s="76"/>
    </row>
    <row r="46" spans="1:8" ht="15" customHeight="1" x14ac:dyDescent="0.45">
      <c r="A46" s="77">
        <v>9</v>
      </c>
      <c r="B46" s="78" t="s">
        <v>102</v>
      </c>
      <c r="C46" s="81" t="s">
        <v>103</v>
      </c>
      <c r="D46" s="38" t="s">
        <v>131</v>
      </c>
      <c r="E46" s="39" t="s">
        <v>105</v>
      </c>
      <c r="F46" s="114" t="s">
        <v>122</v>
      </c>
      <c r="G46" s="73" t="e">
        <f>[1]Thruput!#REF!</f>
        <v>#REF!</v>
      </c>
      <c r="H46" s="84" t="s">
        <v>106</v>
      </c>
    </row>
    <row r="47" spans="1:8" ht="15" customHeight="1" x14ac:dyDescent="0.45">
      <c r="A47" s="116"/>
      <c r="B47" s="79"/>
      <c r="C47" s="82"/>
      <c r="D47" s="38" t="s">
        <v>132</v>
      </c>
      <c r="E47" s="39" t="s">
        <v>108</v>
      </c>
      <c r="F47" s="117"/>
      <c r="G47" s="73" t="e">
        <f>[1]Thruput!#REF!</f>
        <v>#REF!</v>
      </c>
      <c r="H47" s="85"/>
    </row>
    <row r="48" spans="1:8" ht="15" customHeight="1" x14ac:dyDescent="0.45">
      <c r="A48" s="74"/>
      <c r="B48" s="79"/>
      <c r="C48" s="82"/>
      <c r="D48" s="9" t="s">
        <v>133</v>
      </c>
      <c r="E48" s="42" t="s">
        <v>110</v>
      </c>
      <c r="F48" s="117"/>
      <c r="G48" s="55">
        <f>[1]Thruput!H26</f>
        <v>53.4</v>
      </c>
      <c r="H48" s="85"/>
    </row>
    <row r="49" spans="1:8" ht="15" customHeight="1" x14ac:dyDescent="0.45">
      <c r="A49" s="75"/>
      <c r="B49" s="80"/>
      <c r="C49" s="83"/>
      <c r="D49" s="38" t="s">
        <v>134</v>
      </c>
      <c r="E49" s="39" t="s">
        <v>112</v>
      </c>
      <c r="F49" s="115"/>
      <c r="G49" s="73" t="e">
        <f>[1]Thruput!#REF!</f>
        <v>#REF!</v>
      </c>
      <c r="H49" s="86"/>
    </row>
    <row r="50" spans="1:8" ht="15" customHeight="1" x14ac:dyDescent="0.45">
      <c r="A50" s="87">
        <v>10</v>
      </c>
      <c r="B50" s="88" t="s">
        <v>113</v>
      </c>
      <c r="C50" s="9" t="s">
        <v>114</v>
      </c>
      <c r="D50" s="9" t="s">
        <v>115</v>
      </c>
      <c r="E50" s="89" t="s">
        <v>116</v>
      </c>
      <c r="F50" s="114" t="s">
        <v>122</v>
      </c>
      <c r="G50" s="55" t="s">
        <v>135</v>
      </c>
      <c r="H50" s="90" t="s">
        <v>117</v>
      </c>
    </row>
    <row r="51" spans="1:8" ht="15" customHeight="1" x14ac:dyDescent="0.45">
      <c r="A51" s="77"/>
      <c r="B51" s="88"/>
      <c r="C51" s="9" t="s">
        <v>118</v>
      </c>
      <c r="D51" s="9" t="s">
        <v>119</v>
      </c>
      <c r="E51" s="89"/>
      <c r="F51" s="115"/>
      <c r="G51" s="53" t="s">
        <v>136</v>
      </c>
      <c r="H51" s="91"/>
    </row>
  </sheetData>
  <mergeCells count="64">
    <mergeCell ref="C16:C18"/>
    <mergeCell ref="H16:H18"/>
    <mergeCell ref="E17:E18"/>
    <mergeCell ref="F17:F18"/>
    <mergeCell ref="A2:B2"/>
    <mergeCell ref="A3:A11"/>
    <mergeCell ref="B3:B11"/>
    <mergeCell ref="H3:H4"/>
    <mergeCell ref="C7:C9"/>
    <mergeCell ref="H7:H11"/>
    <mergeCell ref="C19:C21"/>
    <mergeCell ref="E19:E21"/>
    <mergeCell ref="F19:F21"/>
    <mergeCell ref="H19:H21"/>
    <mergeCell ref="A23:A29"/>
    <mergeCell ref="B23:B29"/>
    <mergeCell ref="E23:E25"/>
    <mergeCell ref="F23:F25"/>
    <mergeCell ref="H23:H25"/>
    <mergeCell ref="C24:C25"/>
    <mergeCell ref="A12:A22"/>
    <mergeCell ref="B12:B22"/>
    <mergeCell ref="C12:C15"/>
    <mergeCell ref="H12:H15"/>
    <mergeCell ref="E14:E15"/>
    <mergeCell ref="F14:F15"/>
    <mergeCell ref="C26:C27"/>
    <mergeCell ref="E26:E27"/>
    <mergeCell ref="F26:F27"/>
    <mergeCell ref="H26:H27"/>
    <mergeCell ref="H28:H29"/>
    <mergeCell ref="G30:G31"/>
    <mergeCell ref="H30:H33"/>
    <mergeCell ref="G32:G33"/>
    <mergeCell ref="A34:A40"/>
    <mergeCell ref="B34:B40"/>
    <mergeCell ref="C34:C37"/>
    <mergeCell ref="H35:H40"/>
    <mergeCell ref="A30:A33"/>
    <mergeCell ref="B30:B33"/>
    <mergeCell ref="C30:C33"/>
    <mergeCell ref="E30:E33"/>
    <mergeCell ref="F30:F33"/>
    <mergeCell ref="A42:A43"/>
    <mergeCell ref="B42:B43"/>
    <mergeCell ref="C42:C43"/>
    <mergeCell ref="E42:E43"/>
    <mergeCell ref="F42:F43"/>
    <mergeCell ref="H44:H45"/>
    <mergeCell ref="A46:A47"/>
    <mergeCell ref="B46:B49"/>
    <mergeCell ref="C46:C49"/>
    <mergeCell ref="F46:F49"/>
    <mergeCell ref="H46:H49"/>
    <mergeCell ref="A44:A45"/>
    <mergeCell ref="B44:B45"/>
    <mergeCell ref="C44:C45"/>
    <mergeCell ref="E44:E45"/>
    <mergeCell ref="F44:F45"/>
    <mergeCell ref="A50:A51"/>
    <mergeCell ref="B50:B51"/>
    <mergeCell ref="E50:E51"/>
    <mergeCell ref="F50:F51"/>
    <mergeCell ref="H50:H5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customer copy</vt:lpstr>
      <vt:lpstr>finaldata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Jhon Kim</cp:lastModifiedBy>
  <dcterms:created xsi:type="dcterms:W3CDTF">2021-06-30T22:36:09Z</dcterms:created>
  <dcterms:modified xsi:type="dcterms:W3CDTF">2021-06-30T23:53:03Z</dcterms:modified>
</cp:coreProperties>
</file>